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essler Analytics\Blog\Entries\2024-01\"/>
    </mc:Choice>
  </mc:AlternateContent>
  <xr:revisionPtr revIDLastSave="0" documentId="8_{333813E8-A0E7-41EE-BA51-8AF8B8FB79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37" i="2"/>
  <c r="C36" i="2"/>
  <c r="C35" i="2"/>
  <c r="C34" i="2"/>
  <c r="C33" i="2"/>
  <c r="C32" i="2"/>
  <c r="B31" i="2" a="1"/>
  <c r="B31" i="2" s="1"/>
  <c r="F23" i="2"/>
  <c r="E14" i="2"/>
  <c r="E15" i="2"/>
  <c r="E16" i="2"/>
  <c r="E17" i="2"/>
  <c r="E18" i="2"/>
  <c r="E19" i="2"/>
  <c r="B13" i="2" a="1"/>
  <c r="B13" i="2" s="1"/>
  <c r="B22" i="2" a="1"/>
  <c r="B22" i="2" s="1"/>
  <c r="F28" i="2" l="1"/>
  <c r="F27" i="2"/>
  <c r="F26" i="2"/>
  <c r="F24" i="2"/>
  <c r="F25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<sst xmlns="http://schemas.openxmlformats.org/spreadsheetml/2006/main" count="22" uniqueCount="20">
  <si>
    <t>Employee Database</t>
  </si>
  <si>
    <t>Name</t>
  </si>
  <si>
    <t>Salary</t>
  </si>
  <si>
    <t>STI</t>
  </si>
  <si>
    <t>LTI</t>
  </si>
  <si>
    <t>Dept</t>
  </si>
  <si>
    <t>Amy</t>
  </si>
  <si>
    <t>Executive</t>
  </si>
  <si>
    <t>Andrew</t>
  </si>
  <si>
    <t>Finance</t>
  </si>
  <si>
    <t>Jeremy</t>
  </si>
  <si>
    <t>HR</t>
  </si>
  <si>
    <t>Claire</t>
  </si>
  <si>
    <t>Marketing</t>
  </si>
  <si>
    <t>Brad</t>
  </si>
  <si>
    <t>R&amp;D</t>
  </si>
  <si>
    <t>Eric</t>
  </si>
  <si>
    <t>Total Comp</t>
  </si>
  <si>
    <t>Total Cash</t>
  </si>
  <si>
    <t>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</si>
</sst>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8" fillId="0" borderId="0" xfId="0" applyFont="1"/>
    <xf numFmtId="164" fontId="0" fillId="0" borderId="0" xfId="0" applyNumberFormat="1"/>
    <xf numFmtId="9" fontId="0" fillId="0" borderId="0" xfId="42" applyFont="1"/>
    <xf numFmtId="0" fontId="13" fillId="33" borderId="10" xfId="0" applyFont="1" applyFill="1" applyBorder="1"/>
    <xf numFmtId="164" fontId="0" fillId="0" borderId="0" xfId="0" applyNumberFormat="1" applyFont="1" applyBorder="1"/>
    <xf numFmtId="9" fontId="0" fillId="0" borderId="0" xfId="42" applyNumberFormat="1" applyFont="1" applyBorder="1"/>
    <xf numFmtId="164" fontId="0" fillId="34" borderId="0" xfId="0" applyNumberFormat="1" applyFont="1" applyFill="1" applyBorder="1"/>
    <xf numFmtId="164" fontId="0" fillId="34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A53ECB-926F-4378-AD6B-96D372D07ED0}" name="tbl_EE" displayName="tbl_EE" ref="B4:F10" totalsRowShown="0" headerRowDxfId="3">
  <autoFilter ref="B4:F10" xr:uid="{E0A53ECB-926F-4378-AD6B-96D372D07ED0}"/>
  <sortState xmlns:xlrd2="http://schemas.microsoft.com/office/spreadsheetml/2017/richdata2" ref="B5:F10">
    <sortCondition ref="F6:F11"/>
    <sortCondition ref="B6:B11"/>
  </sortState>
  <tableColumns count="5">
    <tableColumn id="1" xr3:uid="{DA11885E-AF2B-43D7-A104-617AF3631C3D}" name="Name"/>
    <tableColumn id="2" xr3:uid="{948F264C-087B-40F4-9DA6-1F51E8E57A3E}" name="Salary" dataDxfId="2"/>
    <tableColumn id="3" xr3:uid="{F435672A-2393-4E40-AF36-D27A9E8FE29D}" name="STI" dataDxfId="1" dataCellStyle="Percent"/>
    <tableColumn id="4" xr3:uid="{8B2FEF0A-054F-45E5-A689-CDC2BEAF30AA}" name="LTI" dataDxfId="0" dataCellStyle="Percent"/>
    <tableColumn id="5" xr3:uid="{240531BE-4DAF-4497-B15A-34086CEB7586}" name="Dep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E77-EBCE-40AE-9E57-CE34CF0FFE1B}">
  <dimension ref="A2:U38"/>
  <sheetViews>
    <sheetView showGridLines="0" tabSelected="1" topLeftCell="A5" zoomScaleNormal="100" workbookViewId="0">
      <selection activeCell="F31" sqref="F31"/>
    </sheetView>
  </sheetViews>
  <sheetFormatPr defaultRowHeight="15" x14ac:dyDescent="0.25"/>
  <cols>
    <col min="3" max="3" width="11.42578125" customWidth="1"/>
    <col min="5" max="5" width="10.5703125" customWidth="1"/>
    <col min="6" max="6" width="11.85546875" customWidth="1"/>
    <col min="17" max="17" width="17.42578125" customWidth="1"/>
  </cols>
  <sheetData>
    <row r="2" spans="1:21" x14ac:dyDescent="0.25">
      <c r="B2" s="2" t="s">
        <v>0</v>
      </c>
    </row>
    <row r="4" spans="1:21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/>
    </row>
    <row r="5" spans="1:21" x14ac:dyDescent="0.25">
      <c r="A5" s="1"/>
      <c r="B5" t="s">
        <v>6</v>
      </c>
      <c r="C5" s="3">
        <v>325000</v>
      </c>
      <c r="D5" s="4">
        <v>1</v>
      </c>
      <c r="E5" s="4">
        <v>0.5</v>
      </c>
      <c r="F5" t="s">
        <v>7</v>
      </c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t="s">
        <v>8</v>
      </c>
      <c r="C6" s="3">
        <v>175000</v>
      </c>
      <c r="D6" s="4">
        <v>0.2</v>
      </c>
      <c r="E6" s="4">
        <v>0</v>
      </c>
      <c r="F6" t="s">
        <v>9</v>
      </c>
      <c r="G6" s="3"/>
    </row>
    <row r="7" spans="1:21" x14ac:dyDescent="0.25">
      <c r="B7" t="s">
        <v>10</v>
      </c>
      <c r="C7" s="3">
        <v>135000</v>
      </c>
      <c r="D7" s="4">
        <v>0.15</v>
      </c>
      <c r="E7" s="4">
        <v>0</v>
      </c>
      <c r="F7" t="s">
        <v>11</v>
      </c>
      <c r="G7" s="3"/>
    </row>
    <row r="8" spans="1:21" x14ac:dyDescent="0.25">
      <c r="B8" t="s">
        <v>12</v>
      </c>
      <c r="C8" s="3">
        <v>225000</v>
      </c>
      <c r="D8" s="4">
        <v>0.25</v>
      </c>
      <c r="E8" s="4">
        <v>0</v>
      </c>
      <c r="F8" t="s">
        <v>13</v>
      </c>
      <c r="G8" s="3"/>
    </row>
    <row r="9" spans="1:21" x14ac:dyDescent="0.25">
      <c r="B9" t="s">
        <v>14</v>
      </c>
      <c r="C9" s="3">
        <v>175000</v>
      </c>
      <c r="D9" s="4">
        <v>0.25</v>
      </c>
      <c r="E9" s="4">
        <v>0.1</v>
      </c>
      <c r="F9" t="s">
        <v>15</v>
      </c>
      <c r="G9" s="3"/>
    </row>
    <row r="10" spans="1:21" x14ac:dyDescent="0.25">
      <c r="B10" t="s">
        <v>16</v>
      </c>
      <c r="C10" s="3">
        <v>275000</v>
      </c>
      <c r="D10" s="4">
        <v>0.35</v>
      </c>
      <c r="E10" s="4">
        <v>0.15</v>
      </c>
      <c r="F10" t="s">
        <v>15</v>
      </c>
      <c r="G10" s="3"/>
    </row>
    <row r="11" spans="1:21" x14ac:dyDescent="0.25">
      <c r="C11" s="3"/>
      <c r="D11" s="4"/>
      <c r="E11" s="4"/>
      <c r="G11" s="3"/>
    </row>
    <row r="12" spans="1:21" x14ac:dyDescent="0.25">
      <c r="C12" s="3"/>
      <c r="D12" s="4"/>
      <c r="E12" s="4"/>
      <c r="G12" s="3"/>
    </row>
    <row r="13" spans="1:21" x14ac:dyDescent="0.25">
      <c r="B13" s="5" t="str" cm="1">
        <f t="array" ref="B13:D19">tbl_EE[[#All],[Name]:[STI]]</f>
        <v>Name</v>
      </c>
      <c r="C13" s="5" t="str">
        <v>Salary</v>
      </c>
      <c r="D13" s="5" t="str">
        <v>STI</v>
      </c>
      <c r="E13" s="5" t="s">
        <v>18</v>
      </c>
      <c r="G13" s="3"/>
    </row>
    <row r="14" spans="1:21" x14ac:dyDescent="0.25">
      <c r="B14" t="str">
        <v>Amy</v>
      </c>
      <c r="C14" s="3">
        <v>325000</v>
      </c>
      <c r="D14" s="4">
        <v>1</v>
      </c>
      <c r="E14" s="9">
        <f>_xlfn.LET(
_xlpm.var_sal, C14,
_xlpm.var_STI, _xlpm.var_sal * D14,
_xlpm.var_cash, _xlpm.var_sal + _xlpm.var_STI,
_xlpm.var_cash)</f>
        <v>650000</v>
      </c>
      <c r="G14" s="3"/>
    </row>
    <row r="15" spans="1:21" x14ac:dyDescent="0.25">
      <c r="B15" t="str">
        <v>Andrew</v>
      </c>
      <c r="C15" s="3">
        <v>175000</v>
      </c>
      <c r="D15" s="4">
        <v>0.2</v>
      </c>
      <c r="E15" s="9">
        <f t="shared" ref="E15:E19" si="0">_xlfn.LET(_xlpm.var_sal, C15,
_xlpm.var_STI, _xlpm.var_sal * D15,
_xlpm.var_cash, _xlpm.var_sal + _xlpm.var_STI,
_xlpm.var_cash)</f>
        <v>210000</v>
      </c>
      <c r="G15" s="3"/>
    </row>
    <row r="16" spans="1:21" x14ac:dyDescent="0.25">
      <c r="B16" t="str">
        <v>Jeremy</v>
      </c>
      <c r="C16" s="3">
        <v>135000</v>
      </c>
      <c r="D16" s="4">
        <v>0.15</v>
      </c>
      <c r="E16" s="9">
        <f t="shared" si="0"/>
        <v>155250</v>
      </c>
      <c r="G16" s="3"/>
    </row>
    <row r="17" spans="2:7" x14ac:dyDescent="0.25">
      <c r="B17" t="str">
        <v>Claire</v>
      </c>
      <c r="C17" s="3">
        <v>225000</v>
      </c>
      <c r="D17" s="4">
        <v>0.25</v>
      </c>
      <c r="E17" s="9">
        <f t="shared" si="0"/>
        <v>281250</v>
      </c>
      <c r="G17" s="3"/>
    </row>
    <row r="18" spans="2:7" x14ac:dyDescent="0.25">
      <c r="B18" t="str">
        <v>Brad</v>
      </c>
      <c r="C18" s="3">
        <v>175000</v>
      </c>
      <c r="D18" s="4">
        <v>0.25</v>
      </c>
      <c r="E18" s="9">
        <f t="shared" si="0"/>
        <v>218750</v>
      </c>
      <c r="G18" s="3"/>
    </row>
    <row r="19" spans="2:7" x14ac:dyDescent="0.25">
      <c r="B19" t="str">
        <v>Eric</v>
      </c>
      <c r="C19" s="3">
        <v>275000</v>
      </c>
      <c r="D19" s="4">
        <v>0.35</v>
      </c>
      <c r="E19" s="9">
        <f t="shared" si="0"/>
        <v>371250</v>
      </c>
      <c r="G19" s="3"/>
    </row>
    <row r="20" spans="2:7" x14ac:dyDescent="0.25">
      <c r="C20" s="3"/>
      <c r="D20" s="4"/>
      <c r="E20" s="4"/>
      <c r="G20" s="3"/>
    </row>
    <row r="22" spans="2:7" x14ac:dyDescent="0.25">
      <c r="B22" s="5" t="str" cm="1">
        <f t="array" ref="B22:E28">tbl_EE[[#All],[Name]:[LTI]]</f>
        <v>Name</v>
      </c>
      <c r="C22" s="5" t="str">
        <v>Salary</v>
      </c>
      <c r="D22" s="5" t="str">
        <v>STI</v>
      </c>
      <c r="E22" s="5" t="str">
        <v>LTI</v>
      </c>
      <c r="F22" s="5" t="s">
        <v>17</v>
      </c>
    </row>
    <row r="23" spans="2:7" x14ac:dyDescent="0.25">
      <c r="B23" t="str">
        <v>Amy</v>
      </c>
      <c r="C23" s="6">
        <v>325000</v>
      </c>
      <c r="D23" s="7">
        <v>1</v>
      </c>
      <c r="E23" s="7">
        <v>0.5</v>
      </c>
      <c r="F23" s="8">
        <f t="shared" ref="F23:F28" si="1">_xlfn.LET(
_xlpm.var_sal, C23,
_xlpm.var_STI, _xlpm.var_sal*D23,
_xlpm.var_lti, _xlpm.var_sal*E23,
_xlpm.var_total_comp, _xlpm.var_sal + _xlpm.var_STI + _xlpm.var_lti,
_xlpm.var_total_comp)</f>
        <v>812500</v>
      </c>
    </row>
    <row r="24" spans="2:7" x14ac:dyDescent="0.25">
      <c r="B24" t="str">
        <v>Andrew</v>
      </c>
      <c r="C24" s="6">
        <v>175000</v>
      </c>
      <c r="D24" s="7">
        <v>0.2</v>
      </c>
      <c r="E24" s="7">
        <v>0</v>
      </c>
      <c r="F24" s="8">
        <f t="shared" si="1"/>
        <v>210000</v>
      </c>
    </row>
    <row r="25" spans="2:7" x14ac:dyDescent="0.25">
      <c r="B25" t="str">
        <v>Jeremy</v>
      </c>
      <c r="C25" s="6">
        <v>135000</v>
      </c>
      <c r="D25" s="7">
        <v>0.15</v>
      </c>
      <c r="E25" s="7">
        <v>0</v>
      </c>
      <c r="F25" s="8">
        <f t="shared" si="1"/>
        <v>155250</v>
      </c>
    </row>
    <row r="26" spans="2:7" x14ac:dyDescent="0.25">
      <c r="B26" t="str">
        <v>Claire</v>
      </c>
      <c r="C26" s="6">
        <v>225000</v>
      </c>
      <c r="D26" s="7">
        <v>0.25</v>
      </c>
      <c r="E26" s="7">
        <v>0</v>
      </c>
      <c r="F26" s="8">
        <f t="shared" si="1"/>
        <v>281250</v>
      </c>
    </row>
    <row r="27" spans="2:7" x14ac:dyDescent="0.25">
      <c r="B27" t="str">
        <v>Brad</v>
      </c>
      <c r="C27" s="6">
        <v>175000</v>
      </c>
      <c r="D27" s="7">
        <v>0.25</v>
      </c>
      <c r="E27" s="7">
        <v>0.1</v>
      </c>
      <c r="F27" s="8">
        <f t="shared" si="1"/>
        <v>236250</v>
      </c>
    </row>
    <row r="28" spans="2:7" x14ac:dyDescent="0.25">
      <c r="B28" t="str">
        <v>Eric</v>
      </c>
      <c r="C28" s="6">
        <v>275000</v>
      </c>
      <c r="D28" s="7">
        <v>0.35</v>
      </c>
      <c r="E28" s="7">
        <v>0.15</v>
      </c>
      <c r="F28" s="8">
        <f t="shared" si="1"/>
        <v>412500</v>
      </c>
    </row>
    <row r="31" spans="2:7" x14ac:dyDescent="0.25">
      <c r="B31" s="5" t="str" cm="1">
        <f t="array" ref="B31:B37">B22:B28</f>
        <v>Name</v>
      </c>
      <c r="C31" s="5" t="s">
        <v>17</v>
      </c>
    </row>
    <row r="32" spans="2:7" x14ac:dyDescent="0.25">
      <c r="B32" t="str">
        <v>Amy</v>
      </c>
      <c r="C32" s="8">
        <f>_xlfn.LET(
_xlpm.var_tc, _xlfn.XLOOKUP($B32,$B$23:$B$30,$F$23:$F$30,"",0),
IF(_xlpm.var_tc = 0, "", _xlpm.var_tc))</f>
        <v>812500</v>
      </c>
    </row>
    <row r="33" spans="2:3" x14ac:dyDescent="0.25">
      <c r="B33" t="str">
        <v>Andrew</v>
      </c>
      <c r="C33" s="8">
        <f t="shared" ref="C33:D38" si="2">_xlfn.LET(
_xlpm.var_tc, _xlfn.XLOOKUP($B33,$B$23:$B$30,$F$23:$F$30,"",0),
IF(_xlpm.var_tc = 0, "", _xlpm.var_tc))</f>
        <v>210000</v>
      </c>
    </row>
    <row r="34" spans="2:3" x14ac:dyDescent="0.25">
      <c r="B34" t="str">
        <v>Jeremy</v>
      </c>
      <c r="C34" s="8">
        <f t="shared" si="2"/>
        <v>155250</v>
      </c>
    </row>
    <row r="35" spans="2:3" x14ac:dyDescent="0.25">
      <c r="B35" t="str">
        <v>Claire</v>
      </c>
      <c r="C35" s="8">
        <f t="shared" si="2"/>
        <v>281250</v>
      </c>
    </row>
    <row r="36" spans="2:3" x14ac:dyDescent="0.25">
      <c r="B36" t="str">
        <v>Brad</v>
      </c>
      <c r="C36" s="8">
        <f t="shared" si="2"/>
        <v>236250</v>
      </c>
    </row>
    <row r="37" spans="2:3" x14ac:dyDescent="0.25">
      <c r="B37" t="str">
        <v>Eric</v>
      </c>
      <c r="C37" s="8">
        <f t="shared" si="2"/>
        <v>412500</v>
      </c>
    </row>
    <row r="38" spans="2:3" x14ac:dyDescent="0.25">
      <c r="B38" t="s">
        <v>19</v>
      </c>
      <c r="C38" s="8" t="str">
        <f t="shared" si="2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Kessler</dc:creator>
  <cp:lastModifiedBy>Kurt Kessler</cp:lastModifiedBy>
  <dcterms:created xsi:type="dcterms:W3CDTF">2023-12-26T16:39:15Z</dcterms:created>
  <dcterms:modified xsi:type="dcterms:W3CDTF">2024-01-31T22:36:03Z</dcterms:modified>
</cp:coreProperties>
</file>